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culator" sheetId="1" state="visible" r:id="rId1"/>
    <sheet xmlns:r="http://schemas.openxmlformats.org/officeDocument/2006/relationships" name="Benchmark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$#,##0;($#,##0);-"/>
    <numFmt numFmtId="166" formatCode="0.0%;(0.0%);-"/>
  </numFmts>
  <fonts count="15">
    <font>
      <name val="Calibri"/>
      <family val="2"/>
      <color theme="1"/>
      <sz val="11"/>
      <scheme val="minor"/>
    </font>
    <font>
      <name val="Arial"/>
      <b val="1"/>
      <color rgb="00FFFFFF"/>
      <sz val="20"/>
    </font>
    <font>
      <name val="Arial"/>
      <i val="1"/>
      <color rgb="00FFFFFF"/>
      <sz val="10"/>
    </font>
    <font>
      <name val="Arial"/>
      <b val="1"/>
      <color rgb="00FFFFFF"/>
      <sz val="11"/>
    </font>
    <font>
      <name val="Arial"/>
      <sz val="11"/>
    </font>
    <font>
      <name val="Arial"/>
      <b val="1"/>
      <sz val="11"/>
    </font>
    <font>
      <name val="Arial"/>
      <color rgb="00000000"/>
      <sz val="11"/>
    </font>
    <font>
      <name val="Arial"/>
      <color rgb="00C62828"/>
      <sz val="11"/>
    </font>
    <font>
      <name val="Arial"/>
      <b val="1"/>
      <i val="1"/>
      <color rgb="004B1D6E"/>
      <sz val="10"/>
    </font>
    <font>
      <name val="Arial"/>
      <i val="1"/>
      <color rgb="00888888"/>
      <sz val="9"/>
    </font>
    <font>
      <name val="Arial"/>
      <b val="1"/>
      <color rgb="00FFFFFF"/>
      <sz val="14"/>
    </font>
    <font>
      <name val="Arial"/>
      <b val="1"/>
      <color rgb="00FFFFFF"/>
      <sz val="10"/>
    </font>
    <font>
      <name val="Arial"/>
      <sz val="10"/>
    </font>
    <font>
      <name val="Arial"/>
      <b val="1"/>
      <color rgb="004B1D6E"/>
      <sz val="9"/>
    </font>
    <font>
      <name val="Arial"/>
      <i val="1"/>
      <color rgb="00666666"/>
      <sz val="9"/>
    </font>
  </fonts>
  <fills count="7">
    <fill>
      <patternFill/>
    </fill>
    <fill>
      <patternFill patternType="gray125"/>
    </fill>
    <fill>
      <patternFill patternType="solid">
        <fgColor rgb="004B1D6E"/>
      </patternFill>
    </fill>
    <fill>
      <patternFill patternType="solid">
        <fgColor rgb="00FFFDE7"/>
      </patternFill>
    </fill>
    <fill>
      <patternFill patternType="solid">
        <fgColor rgb="00F5F5F5"/>
      </patternFill>
    </fill>
    <fill>
      <patternFill patternType="solid">
        <fgColor rgb="00FFFFFF"/>
      </patternFill>
    </fill>
    <fill>
      <patternFill patternType="solid">
        <fgColor rgb="00EDE7F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 wrapText="1"/>
    </xf>
    <xf numFmtId="0" fontId="3" fillId="2" borderId="0" applyAlignment="1" pivotButton="0" quotePrefix="0" xfId="0">
      <alignment horizontal="left" vertical="center" indent="1"/>
    </xf>
    <xf numFmtId="0" fontId="4" fillId="0" borderId="0" applyAlignment="1" pivotButton="0" quotePrefix="0" xfId="0">
      <alignment horizontal="left" vertical="center" wrapText="1"/>
    </xf>
    <xf numFmtId="164" fontId="5" fillId="3" borderId="0" applyAlignment="1" pivotButton="0" quotePrefix="0" xfId="0">
      <alignment horizontal="right" vertical="center"/>
    </xf>
    <xf numFmtId="0" fontId="5" fillId="3" borderId="0" applyAlignment="1" pivotButton="0" quotePrefix="0" xfId="0">
      <alignment horizontal="right" vertical="center"/>
    </xf>
    <xf numFmtId="0" fontId="4" fillId="4" borderId="0" applyAlignment="1" pivotButton="0" quotePrefix="0" xfId="0">
      <alignment horizontal="left" vertical="center" wrapText="1"/>
    </xf>
    <xf numFmtId="0" fontId="6" fillId="4" borderId="0" applyAlignment="1" pivotButton="0" quotePrefix="0" xfId="0">
      <alignment horizontal="right" vertical="center"/>
    </xf>
    <xf numFmtId="0" fontId="6" fillId="4" borderId="0" applyAlignment="1" pivotButton="0" quotePrefix="0" xfId="0">
      <alignment horizontal="right" vertical="center" wrapText="1"/>
    </xf>
    <xf numFmtId="0" fontId="4" fillId="5" borderId="0" applyAlignment="1" pivotButton="0" quotePrefix="0" xfId="0">
      <alignment horizontal="left" vertical="center" wrapText="1"/>
    </xf>
    <xf numFmtId="165" fontId="6" fillId="5" borderId="0" applyAlignment="1" pivotButton="0" quotePrefix="0" xfId="0">
      <alignment horizontal="right" vertical="center"/>
    </xf>
    <xf numFmtId="165" fontId="7" fillId="5" borderId="0" applyAlignment="1" pivotButton="0" quotePrefix="0" xfId="0">
      <alignment horizontal="right" vertical="center"/>
    </xf>
    <xf numFmtId="166" fontId="6" fillId="5" borderId="0" applyAlignment="1" pivotButton="0" quotePrefix="0" xfId="0">
      <alignment horizontal="right" vertical="center"/>
    </xf>
    <xf numFmtId="0" fontId="8" fillId="6" borderId="0" applyAlignment="1" pivotButton="0" quotePrefix="0" xfId="0">
      <alignment horizontal="left" vertical="center" wrapText="1" indent="1"/>
    </xf>
    <xf numFmtId="9" fontId="6" fillId="5" borderId="0" applyAlignment="1" pivotButton="0" quotePrefix="0" xfId="0">
      <alignment horizontal="right" vertical="center"/>
    </xf>
    <xf numFmtId="0" fontId="6" fillId="5" borderId="0" applyAlignment="1" pivotButton="0" quotePrefix="0" xfId="0">
      <alignment horizontal="right" vertical="center" wrapText="1"/>
    </xf>
    <xf numFmtId="0" fontId="6" fillId="5" borderId="0" applyAlignment="1" pivotButton="0" quotePrefix="0" xfId="0">
      <alignment horizontal="right" vertical="center"/>
    </xf>
    <xf numFmtId="0" fontId="3" fillId="2" borderId="0" applyAlignment="1" pivotButton="0" quotePrefix="0" xfId="0">
      <alignment horizontal="left" vertical="center" wrapText="1" indent="1"/>
    </xf>
    <xf numFmtId="0" fontId="9" fillId="0" borderId="0" applyAlignment="1" pivotButton="0" quotePrefix="0" xfId="0">
      <alignment horizontal="center" vertical="center"/>
    </xf>
    <xf numFmtId="0" fontId="10" fillId="2" borderId="0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 wrapText="1"/>
    </xf>
    <xf numFmtId="0" fontId="12" fillId="5" borderId="0" applyAlignment="1" pivotButton="0" quotePrefix="0" xfId="0">
      <alignment horizontal="center" vertical="center" wrapText="1"/>
    </xf>
    <xf numFmtId="0" fontId="12" fillId="4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/>
    </xf>
    <xf numFmtId="0" fontId="0" fillId="2" borderId="0" pivotButton="0" quotePrefix="0" xfId="0"/>
    <xf numFmtId="0" fontId="9" fillId="5" borderId="0" applyAlignment="1" pivotButton="0" quotePrefix="0" xfId="0">
      <alignment horizontal="center" vertical="center"/>
    </xf>
    <xf numFmtId="0" fontId="13" fillId="5" borderId="0" applyAlignment="1" pivotButton="0" quotePrefix="0" xfId="0">
      <alignment horizontal="right" vertical="center"/>
    </xf>
    <xf numFmtId="0" fontId="14" fillId="5" borderId="0" applyAlignment="1" pivotButton="0" quotePrefix="0" xfId="0">
      <alignment horizontal="right" vertical="center" wrapText="1"/>
    </xf>
    <xf numFmtId="0" fontId="0" fillId="5" borderId="0" pivotButton="0" quotePrefix="0" xfId="0"/>
    <xf numFmtId="0" fontId="13" fillId="5" borderId="0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38</row>
      <rowOff>0</rowOff>
    </from>
    <ext cx="1076325" cy="52387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42"/>
  <sheetViews>
    <sheetView workbookViewId="0">
      <selection activeCell="A1" sqref="A1"/>
    </sheetView>
  </sheetViews>
  <sheetFormatPr baseColWidth="8" defaultRowHeight="15"/>
  <cols>
    <col width="48" customWidth="1" min="1" max="1"/>
    <col width="36" customWidth="1" min="2" max="2"/>
  </cols>
  <sheetData>
    <row r="1" ht="45" customHeight="1">
      <c r="A1" s="1" t="inlineStr">
        <is>
          <t>CONFERENCE ROI CALCULATOR</t>
        </is>
      </c>
    </row>
    <row r="2" ht="38" customHeight="1">
      <c r="A2" s="2" t="inlineStr">
        <is>
          <t>Most conference ROI tools tell you how many leads you got. This one tells you whether you're asking for a decision that matches the relationship you've actually built.</t>
        </is>
      </c>
    </row>
    <row r="3" ht="8" customHeight="1"/>
    <row r="4" ht="22" customHeight="1">
      <c r="A4" s="3" t="inlineStr">
        <is>
          <t xml:space="preserve">  YOUR EVENT INPUTS</t>
        </is>
      </c>
    </row>
    <row r="5" ht="20" customHeight="1">
      <c r="A5" s="4" t="inlineStr">
        <is>
          <t>Sponsorship spend</t>
        </is>
      </c>
      <c r="B5" s="5" t="n"/>
    </row>
    <row r="6" ht="20" customHeight="1">
      <c r="A6" s="4" t="inlineStr">
        <is>
          <t>Average deal size</t>
        </is>
      </c>
      <c r="B6" s="5" t="n"/>
    </row>
    <row r="7" ht="20" customHeight="1">
      <c r="A7" s="4" t="inlineStr">
        <is>
          <t>Number of meaningful floor conversations</t>
        </is>
      </c>
      <c r="B7" s="6" t="n"/>
    </row>
    <row r="8" ht="20" customHeight="1">
      <c r="A8" s="4" t="inlineStr">
        <is>
          <t>Meetings booked post-event</t>
        </is>
      </c>
      <c r="B8" s="6" t="n"/>
    </row>
    <row r="9" ht="20" customHeight="1">
      <c r="A9" s="4" t="inlineStr">
        <is>
          <t>Follow-up touches used so far</t>
        </is>
      </c>
      <c r="B9" s="6" t="n"/>
    </row>
    <row r="10" ht="20" customHeight="1">
      <c r="A10" s="4" t="inlineStr">
        <is>
          <t>Days since event</t>
        </is>
      </c>
      <c r="B10" s="6" t="n"/>
    </row>
    <row r="11" ht="20" customHeight="1">
      <c r="A11" s="4" t="inlineStr">
        <is>
          <t>Number of events you sponsor per year</t>
        </is>
      </c>
      <c r="B11" s="6" t="n"/>
    </row>
    <row r="12" ht="8" customHeight="1"/>
    <row r="13" ht="22" customHeight="1">
      <c r="A13" s="3" t="inlineStr">
        <is>
          <t xml:space="preserve">  DEAL COMPLEXITY  —  AUTO-CALCULATED FROM YOUR DEAL SIZE</t>
        </is>
      </c>
    </row>
    <row r="14" ht="20" customHeight="1">
      <c r="A14" s="7" t="inlineStr">
        <is>
          <t>Deal tier</t>
        </is>
      </c>
      <c r="B14" s="8">
        <f>IF(B6&lt;15000,"Small",IF(B6&lt;75000,"Mid-market","Enterprise"))</f>
        <v/>
      </c>
    </row>
    <row r="15" ht="20" customHeight="1">
      <c r="A15" s="7" t="inlineStr">
        <is>
          <t>Recommended touches to close</t>
        </is>
      </c>
      <c r="B15" s="8">
        <f>IF(B14="Small",4,IF(B14="Mid-market",7,12))</f>
        <v/>
      </c>
    </row>
    <row r="16" ht="20" customHeight="1">
      <c r="A16" s="7" t="inlineStr">
        <is>
          <t>Recommended relationship timeline</t>
        </is>
      </c>
      <c r="B16" s="8">
        <f>IF(B14="Small","4-6 weeks (one conference follow-up cycle)",IF(B14="Mid-market","8-12 weeks (roughly the gap between two events, e.g. AHRI to HR Tech Fest)","3-6 months (full annual circuit - this buyer needs to see you consistently)"))</f>
        <v/>
      </c>
    </row>
    <row r="17" ht="20" customHeight="1">
      <c r="A17" s="7" t="inlineStr">
        <is>
          <t>Typical stakeholders involved in decision</t>
        </is>
      </c>
      <c r="B17" s="8">
        <f>IF(B14="Small",1,IF(B14="Mid-market",3,6))</f>
        <v/>
      </c>
    </row>
    <row r="18" ht="36" customHeight="1">
      <c r="A18" s="7" t="inlineStr">
        <is>
          <t>Credibility markers needed</t>
        </is>
      </c>
      <c r="B18" s="9">
        <f>IF(B14="Small","1-2 (case study or testimonial)",IF(B14="Mid-market","3-4 (case study, reference call, proof of ROI)","5+ (multiple references, exec sponsor, detailed ROI model)"))</f>
        <v/>
      </c>
    </row>
    <row r="19" ht="36" customHeight="1">
      <c r="A19" s="7" t="inlineStr">
        <is>
          <t>Are you matching your effort to the decision size?</t>
        </is>
      </c>
      <c r="B19" s="9">
        <f>IF(B9&gt;=B15,"Yes - your follow-up volume matches the deal complexity.","No - you are asking for a "&amp;B14&amp;" decision with "&amp;TEXT(B9,"0")&amp;" touches. Buyers at this deal size typically need "&amp;TEXT(B15,"0")&amp;".")</f>
        <v/>
      </c>
    </row>
    <row r="20" ht="8" customHeight="1"/>
    <row r="21" ht="22" customHeight="1">
      <c r="A21" s="3" t="inlineStr">
        <is>
          <t xml:space="preserve">  PIPELINE ANALYSIS</t>
        </is>
      </c>
    </row>
    <row r="22" ht="20" customHeight="1">
      <c r="A22" s="10" t="inlineStr">
        <is>
          <t>Pipeline target (4:1 on spend)</t>
        </is>
      </c>
      <c r="B22" s="11">
        <f>IF(B5&gt;0,B5*4,0)</f>
        <v/>
      </c>
    </row>
    <row r="23" ht="20" customHeight="1">
      <c r="A23" s="10" t="inlineStr">
        <is>
          <t>Estimated pipeline generated</t>
        </is>
      </c>
      <c r="B23" s="11">
        <f>IF(B8&gt;0,B8*IF(B6&gt;0,B6,0)*IF(B14="Small",0.25,IF(B14="Mid-market",0.15,0.1)),0)</f>
        <v/>
      </c>
    </row>
    <row r="24" ht="20" customHeight="1">
      <c r="A24" s="10" t="inlineStr">
        <is>
          <t>Pipeline gap</t>
        </is>
      </c>
      <c r="B24" s="12">
        <f>B22-B23</f>
        <v/>
      </c>
    </row>
    <row r="25" ht="20" customHeight="1">
      <c r="A25" s="10" t="inlineStr">
        <is>
          <t>Pipeline gap as % of target</t>
        </is>
      </c>
      <c r="B25" s="13">
        <f>IF(B22&gt;0,(B22-B23)/B22,0)</f>
        <v/>
      </c>
    </row>
    <row r="26" ht="45" customHeight="1">
      <c r="A26" s="14">
        <f>"At your average deal size of "&amp;TEXT(IF(B6&gt;0,B6,0),"$#,##0")&amp;", buyers typically need "&amp;TEXT(IF(B15&gt;0,B15,0),"0")&amp;" touches across "&amp;B16&amp;". You have used "&amp;TEXT(IF(B9&gt;0,B9,0),"0")&amp;" touches - "&amp;IF(B9&gt;=B15,"which matches the relationship required.","which means you may be expecting a faster yes than the deal warrants.")</f>
        <v/>
      </c>
    </row>
    <row r="27" ht="8" customHeight="1"/>
    <row r="28" ht="22" customHeight="1">
      <c r="A28" s="3" t="inlineStr">
        <is>
          <t xml:space="preserve">  RELATIONSHIP WARMTH  —  HOW FAST ARE YOU LOSING THE CONVERSATION?</t>
        </is>
      </c>
    </row>
    <row r="29" ht="20" customHeight="1">
      <c r="A29" s="10" t="inlineStr">
        <is>
          <t>Warmth score (100% = day of event)</t>
        </is>
      </c>
      <c r="B29" s="15">
        <f>MAX(0,1-IF(B10&gt;0,(B10/30)*0.85,0))</f>
        <v/>
      </c>
    </row>
    <row r="30" ht="36" customHeight="1">
      <c r="A30" s="10" t="inlineStr">
        <is>
          <t>What this means</t>
        </is>
      </c>
      <c r="B30" s="16">
        <f>IF(B29&gt;0.8,"Strong - follow up today to lock this in.",IF(B29&gt;0.5,"Fading - a personalised touch this week can still recover this.",IF(B29&gt;0.2,"Weak - you need something specific and relevant to restart this conversation.","Cold - a direct, warm reset email is your only play now.")))</f>
        <v/>
      </c>
    </row>
    <row r="31" ht="8" customHeight="1"/>
    <row r="32" ht="22" customHeight="1">
      <c r="A32" s="3" t="inlineStr">
        <is>
          <t xml:space="preserve">  CONFERENCE CIRCUIT  —  COMPOUNDING VALUE ACROSS THE YEAR</t>
        </is>
      </c>
    </row>
    <row r="33" ht="20" customHeight="1">
      <c r="A33" s="10" t="inlineStr">
        <is>
          <t>Events per year</t>
        </is>
      </c>
      <c r="B33" s="17">
        <f>IF(B11&gt;0,B11,0)</f>
        <v/>
      </c>
    </row>
    <row r="34" ht="20" customHeight="1">
      <c r="A34" s="10" t="inlineStr">
        <is>
          <t>Estimated pipeline if each event performed at target</t>
        </is>
      </c>
      <c r="B34" s="11">
        <f>IF(B22&gt;0,B22*IF(B11&gt;0,B11,1),0)</f>
        <v/>
      </c>
    </row>
    <row r="35" ht="20" customHeight="1">
      <c r="A35" s="10" t="inlineStr">
        <is>
          <t>Estimated pipeline at current performance</t>
        </is>
      </c>
      <c r="B35" s="11">
        <f>IF(B23&gt;0,B23*IF(B11&gt;0,B11,1),0)</f>
        <v/>
      </c>
    </row>
    <row r="36" ht="20" customHeight="1">
      <c r="A36" s="10" t="inlineStr">
        <is>
          <t>Annual pipeline gap</t>
        </is>
      </c>
      <c r="B36" s="12">
        <f>B34-B35</f>
        <v/>
      </c>
    </row>
    <row r="37" ht="45" customHeight="1">
      <c r="A37" s="18">
        <f>"Across "&amp;TEXT(IF(B11&gt;0,B11,0),"0")&amp;" events at "&amp;TEXT(IF(B5&gt;0,B5,0),"$#,##0")&amp;" each, you are leaving an estimated "&amp;TEXT(IF(B36&gt;0,B36,0),"$#,##0")&amp;" in pipeline on the table annually. That is not a follow-up problem. That is a strategy problem."</f>
        <v/>
      </c>
    </row>
    <row r="38" ht="4" customHeight="1">
      <c r="A38" s="25" t="n"/>
    </row>
    <row r="39" ht="18" customHeight="1">
      <c r="A39" s="26" t="n"/>
      <c r="B39" s="30" t="inlineStr">
        <is>
          <t>stirlingmarketing.net  |  nicole@stirlingmarketing.net</t>
        </is>
      </c>
    </row>
    <row r="40" ht="16" customHeight="1">
      <c r="A40" s="26" t="n"/>
      <c r="B40" s="30" t="inlineStr">
        <is>
          <t>linkedin.com/in/nicolestirling</t>
        </is>
      </c>
    </row>
    <row r="41" ht="20" customHeight="1">
      <c r="A41" s="29" t="n"/>
      <c r="B41" s="28" t="inlineStr">
        <is>
          <t>The same framework helped One Model generate $6M+ USD in pipeline from 6 months of HR tech conference activity across APAC, and helped Celigo grow revenue 40% year-on-year across two consecutive years.</t>
        </is>
      </c>
    </row>
    <row r="42" ht="20" customHeight="1">
      <c r="A42" s="29" t="n"/>
    </row>
  </sheetData>
  <mergeCells count="11">
    <mergeCell ref="A4:B4"/>
    <mergeCell ref="A26:B26"/>
    <mergeCell ref="A21:B21"/>
    <mergeCell ref="A2:B2"/>
    <mergeCell ref="A38:B38"/>
    <mergeCell ref="A28:B28"/>
    <mergeCell ref="A37:B37"/>
    <mergeCell ref="A32:B32"/>
    <mergeCell ref="A13:B13"/>
    <mergeCell ref="B41:B42"/>
    <mergeCell ref="A1:B1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selection activeCell="A1" sqref="A1"/>
    </sheetView>
  </sheetViews>
  <sheetFormatPr baseColWidth="8" defaultRowHeight="15"/>
  <cols>
    <col width="18" customWidth="1" min="1" max="1"/>
    <col width="20" customWidth="1" min="2" max="2"/>
    <col width="16" customWidth="1" min="3" max="3"/>
    <col width="18" customWidth="1" min="4" max="4"/>
    <col width="14" customWidth="1" min="5" max="5"/>
    <col width="30" customWidth="1" min="6" max="6"/>
    <col width="16" customWidth="1" min="7" max="7"/>
  </cols>
  <sheetData>
    <row r="1" ht="30" customHeight="1">
      <c r="A1" s="20" t="inlineStr">
        <is>
          <t>BENCHMARK REFERENCE DATA</t>
        </is>
      </c>
    </row>
    <row r="2" ht="25" customHeight="1">
      <c r="A2" s="21" t="inlineStr">
        <is>
          <t>Deal Tier</t>
        </is>
      </c>
      <c r="B2" s="21" t="inlineStr">
        <is>
          <t>Deal Size Range</t>
        </is>
      </c>
      <c r="C2" s="21" t="inlineStr">
        <is>
          <t>Touches to Close</t>
        </is>
      </c>
      <c r="D2" s="21" t="inlineStr">
        <is>
          <t>Relationship Timeline</t>
        </is>
      </c>
      <c r="E2" s="21" t="inlineStr">
        <is>
          <t>Stakeholders</t>
        </is>
      </c>
      <c r="F2" s="21" t="inlineStr">
        <is>
          <t>Credibility Markers</t>
        </is>
      </c>
      <c r="G2" s="21" t="inlineStr">
        <is>
          <t>Typical Close Rate</t>
        </is>
      </c>
    </row>
    <row r="3" ht="22" customHeight="1">
      <c r="A3" s="22" t="inlineStr">
        <is>
          <t>Small</t>
        </is>
      </c>
      <c r="B3" s="22" t="inlineStr">
        <is>
          <t>Under $15,000</t>
        </is>
      </c>
      <c r="C3" s="22" t="n">
        <v>4</v>
      </c>
      <c r="D3" s="22" t="inlineStr">
        <is>
          <t>4-6 weeks (one conference follow-up cycle)</t>
        </is>
      </c>
      <c r="E3" s="22" t="n">
        <v>1</v>
      </c>
      <c r="F3" s="22" t="inlineStr">
        <is>
          <t>1-2 (case study or testimonial)</t>
        </is>
      </c>
      <c r="G3" s="22" t="inlineStr">
        <is>
          <t>25%</t>
        </is>
      </c>
    </row>
    <row r="4" ht="22" customHeight="1">
      <c r="A4" s="23" t="inlineStr">
        <is>
          <t>Mid-market</t>
        </is>
      </c>
      <c r="B4" s="23" t="inlineStr">
        <is>
          <t>$15,000 - $75,000</t>
        </is>
      </c>
      <c r="C4" s="23" t="n">
        <v>7</v>
      </c>
      <c r="D4" s="23" t="inlineStr">
        <is>
          <t>8-12 weeks (gap between two events, e.g. AHRI to HR Tech Fest)</t>
        </is>
      </c>
      <c r="E4" s="23" t="n">
        <v>3</v>
      </c>
      <c r="F4" s="23" t="inlineStr">
        <is>
          <t>3-4 (case study, reference call, proof of ROI)</t>
        </is>
      </c>
      <c r="G4" s="23" t="inlineStr">
        <is>
          <t>15%</t>
        </is>
      </c>
    </row>
    <row r="5" ht="22" customHeight="1">
      <c r="A5" s="22" t="inlineStr">
        <is>
          <t>Enterprise</t>
        </is>
      </c>
      <c r="B5" s="22" t="inlineStr">
        <is>
          <t>Over $75,000</t>
        </is>
      </c>
      <c r="C5" s="22" t="n">
        <v>12</v>
      </c>
      <c r="D5" s="22" t="inlineStr">
        <is>
          <t>3-6 months (full annual circuit)</t>
        </is>
      </c>
      <c r="E5" s="22" t="n">
        <v>6</v>
      </c>
      <c r="F5" s="22" t="inlineStr">
        <is>
          <t>5+ (multiple references, exec sponsor, ROI model)</t>
        </is>
      </c>
      <c r="G5" s="22" t="inlineStr">
        <is>
          <t>10%</t>
        </is>
      </c>
    </row>
    <row r="7" ht="16" customHeight="1">
      <c r="A7" s="24" t="inlineStr">
        <is>
          <t>Sources: Stirling Marketing client data  |  6sense 2025 B2B Buyer Experience Report</t>
        </is>
      </c>
    </row>
  </sheetData>
  <mergeCells count="2">
    <mergeCell ref="A1:G1"/>
    <mergeCell ref="A7:G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2026-06-01T20:31:33Z</dcterms:created>
  <dcterms:modified xmlns:dcterms="http://purl.org/dc/terms/" xmlns:xsi="http://www.w3.org/2001/XMLSchema-instance" xsi:type="dcterms:W3CDTF">2026-06-01T21:03:09Z</dcterms:modified>
</cp:coreProperties>
</file>